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venue Waterfall" sheetId="1" state="visible" r:id="rId1"/>
  </sheets>
  <definedNames/>
  <calcPr calcId="124519" calcMode="auto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$#,##0;($#,##0);-"/>
    <numFmt numFmtId="166" formatCode="0.0%"/>
  </numFmts>
  <fonts count="9">
    <font>
      <name val="Calibri"/>
      <family val="2"/>
      <color theme="1"/>
      <sz val="11"/>
      <scheme val="minor"/>
    </font>
    <font>
      <b val="1"/>
      <sz val="14"/>
    </font>
    <font>
      <i val="1"/>
      <sz val="9"/>
    </font>
    <font>
      <b val="1"/>
      <sz val="11"/>
    </font>
    <font>
      <b val="1"/>
      <color rgb="00FFFFFF"/>
      <sz val="10"/>
    </font>
    <font>
      <color rgb="000000FF"/>
    </font>
    <font>
      <color rgb="00000000"/>
    </font>
    <font>
      <b val="1"/>
      <sz val="10"/>
    </font>
    <font>
      <b val="1"/>
    </font>
  </fonts>
  <fills count="7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E7E6E6"/>
        <bgColor rgb="00E7E6E6"/>
      </patternFill>
    </fill>
    <fill>
      <patternFill patternType="solid">
        <fgColor rgb="00C6E0B4"/>
        <bgColor rgb="00C6E0B4"/>
      </patternFill>
    </fill>
    <fill>
      <patternFill patternType="solid">
        <fgColor rgb="00F8CBAD"/>
        <bgColor rgb="00F8CBAD"/>
      </patternFill>
    </fill>
    <fill>
      <patternFill patternType="solid">
        <fgColor rgb="00FFC000"/>
        <bgColor rgb="00FFC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3" fillId="0" borderId="0" applyAlignment="1" pivotButton="0" quotePrefix="0" xfId="0">
      <alignment horizontal="center" vertical="center"/>
    </xf>
    <xf numFmtId="0" fontId="4" fillId="2" borderId="0" applyAlignment="1" pivotButton="0" quotePrefix="0" xfId="0">
      <alignment horizontal="left" vertical="center"/>
    </xf>
    <xf numFmtId="164" fontId="5" fillId="0" borderId="0" pivotButton="0" quotePrefix="0" xfId="0"/>
    <xf numFmtId="165" fontId="6" fillId="0" borderId="0" pivotButton="0" quotePrefix="0" xfId="0"/>
    <xf numFmtId="0" fontId="0" fillId="0" borderId="0" applyAlignment="1" pivotButton="0" quotePrefix="0" xfId="0">
      <alignment horizontal="left" vertical="center"/>
    </xf>
    <xf numFmtId="166" fontId="5" fillId="0" borderId="0" pivotButton="0" quotePrefix="0" xfId="0"/>
    <xf numFmtId="166" fontId="0" fillId="0" borderId="0" pivotButton="0" quotePrefix="0" xfId="0"/>
    <xf numFmtId="166" fontId="6" fillId="0" borderId="0" pivotButton="0" quotePrefix="0" xfId="0"/>
    <xf numFmtId="0" fontId="3" fillId="3" borderId="0" pivotButton="0" quotePrefix="0" xfId="0"/>
    <xf numFmtId="0" fontId="7" fillId="4" borderId="0" applyAlignment="1" pivotButton="0" quotePrefix="0" xfId="0">
      <alignment horizontal="left" vertical="center"/>
    </xf>
    <xf numFmtId="0" fontId="8" fillId="4" borderId="0" pivotButton="0" quotePrefix="0" xfId="0"/>
    <xf numFmtId="165" fontId="8" fillId="4" borderId="0" pivotButton="0" quotePrefix="0" xfId="0"/>
    <xf numFmtId="0" fontId="7" fillId="5" borderId="0" applyAlignment="1" pivotButton="0" quotePrefix="0" xfId="0">
      <alignment horizontal="left" vertical="center"/>
    </xf>
    <xf numFmtId="0" fontId="8" fillId="5" borderId="0" pivotButton="0" quotePrefix="0" xfId="0"/>
    <xf numFmtId="165" fontId="8" fillId="5" borderId="0" pivotButton="0" quotePrefix="0" xfId="0"/>
    <xf numFmtId="165" fontId="8" fillId="0" borderId="0" pivotButton="0" quotePrefix="0" xfId="0"/>
    <xf numFmtId="0" fontId="3" fillId="6" borderId="0" pivotButton="0" quotePrefix="0" xfId="0"/>
    <xf numFmtId="165" fontId="8" fillId="6" borderId="0" pivotButton="0" quotePrefix="0" xfId="0"/>
    <xf numFmtId="2" fontId="5" fillId="0" borderId="0" pivotButton="0" quotePrefix="0" xfId="0"/>
    <xf numFmtId="2" fontId="6" fillId="0" borderId="0" pivotButton="0" quotePrefix="0" xfId="0"/>
    <xf numFmtId="3" fontId="6" fillId="0" borderId="0" pivotButton="0" quotePrefix="0" xfId="0"/>
    <xf numFmtId="164" fontId="5" fillId="0" borderId="0" pivotButton="0" quotePrefix="0" xfId="0"/>
    <xf numFmtId="165" fontId="6" fillId="0" borderId="0" pivotButton="0" quotePrefix="0" xfId="0"/>
    <xf numFmtId="166" fontId="5" fillId="0" borderId="0" pivotButton="0" quotePrefix="0" xfId="0"/>
    <xf numFmtId="166" fontId="0" fillId="0" borderId="0" pivotButton="0" quotePrefix="0" xfId="0"/>
    <xf numFmtId="166" fontId="6" fillId="0" borderId="0" pivotButton="0" quotePrefix="0" xfId="0"/>
    <xf numFmtId="165" fontId="8" fillId="4" borderId="0" pivotButton="0" quotePrefix="0" xfId="0"/>
    <xf numFmtId="165" fontId="8" fillId="5" borderId="0" pivotButton="0" quotePrefix="0" xfId="0"/>
    <xf numFmtId="165" fontId="8" fillId="0" borderId="0" pivotButton="0" quotePrefix="0" xfId="0"/>
    <xf numFmtId="165" fontId="8" fillId="6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58"/>
  <sheetViews>
    <sheetView workbookViewId="0">
      <selection activeCell="A1" sqref="A1"/>
    </sheetView>
  </sheetViews>
  <sheetFormatPr baseColWidth="8" defaultRowHeight="15"/>
  <cols>
    <col width="2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40" customWidth="1" min="15" max="15"/>
  </cols>
  <sheetData>
    <row r="1">
      <c r="A1" s="1" t="inlineStr">
        <is>
          <t>REVENUE WATERFALL MODEL - 2025</t>
        </is>
      </c>
    </row>
    <row r="2">
      <c r="A2" s="2" t="inlineStr">
        <is>
          <t>Starting Point → Add New Revenue → Subtract Churn → Apply Timing → Output Forecast</t>
        </is>
      </c>
    </row>
    <row r="4">
      <c r="A4" s="3" t="inlineStr">
        <is>
          <t>Waterfall Component</t>
        </is>
      </c>
      <c r="B4" s="4" t="inlineStr">
        <is>
          <t>Jan</t>
        </is>
      </c>
      <c r="C4" s="4" t="inlineStr">
        <is>
          <t>Feb</t>
        </is>
      </c>
      <c r="D4" s="4" t="inlineStr">
        <is>
          <t>Mar</t>
        </is>
      </c>
      <c r="E4" s="4" t="inlineStr">
        <is>
          <t>Apr</t>
        </is>
      </c>
      <c r="F4" s="4" t="inlineStr">
        <is>
          <t>May</t>
        </is>
      </c>
      <c r="G4" s="4" t="inlineStr">
        <is>
          <t>Jun</t>
        </is>
      </c>
      <c r="H4" s="4" t="inlineStr">
        <is>
          <t>Jul</t>
        </is>
      </c>
      <c r="I4" s="4" t="inlineStr">
        <is>
          <t>Aug</t>
        </is>
      </c>
      <c r="J4" s="4" t="inlineStr">
        <is>
          <t>Sep</t>
        </is>
      </c>
      <c r="K4" s="4" t="inlineStr">
        <is>
          <t>Oct</t>
        </is>
      </c>
      <c r="L4" s="4" t="inlineStr">
        <is>
          <t>Nov</t>
        </is>
      </c>
      <c r="M4" s="4" t="inlineStr">
        <is>
          <t>Dec</t>
        </is>
      </c>
      <c r="N4" s="4" t="inlineStr">
        <is>
          <t>Total</t>
        </is>
      </c>
      <c r="O4" s="4" t="inlineStr">
        <is>
          <t>Notes</t>
        </is>
      </c>
    </row>
    <row r="6">
      <c r="A6" s="5" t="inlineStr">
        <is>
          <t>1. KEY ASSUMPTIONS (Blue = Inputs You Control)</t>
        </is>
      </c>
    </row>
    <row r="8">
      <c r="A8" t="inlineStr">
        <is>
          <t>Starting MRR (Jan 1):</t>
        </is>
      </c>
      <c r="B8" s="25" t="n">
        <v>250000</v>
      </c>
      <c r="N8" s="26">
        <f>B8</f>
        <v/>
      </c>
      <c r="O8" s="8" t="inlineStr">
        <is>
          <t>Your baseline recurring revenue</t>
        </is>
      </c>
    </row>
    <row r="9">
      <c r="A9" t="inlineStr">
        <is>
          <t>Monthly Logo Churn %:</t>
        </is>
      </c>
      <c r="B9" s="27" t="n">
        <v>0.035</v>
      </c>
      <c r="N9" s="27">
        <f>B9</f>
        <v/>
      </c>
      <c r="O9" s="8" t="inlineStr">
        <is>
          <t>% customers lost each month (3.5% = 42% annual)</t>
        </is>
      </c>
    </row>
    <row r="10">
      <c r="A10" t="inlineStr">
        <is>
          <t>New Customer ACV:</t>
        </is>
      </c>
      <c r="B10" s="25" t="n">
        <v>2400</v>
      </c>
      <c r="O10" s="8" t="inlineStr">
        <is>
          <t>Average contract value per new customer</t>
        </is>
      </c>
    </row>
    <row r="11">
      <c r="A11" t="inlineStr">
        <is>
          <t>New Logos/Month (Start):</t>
        </is>
      </c>
      <c r="B11" s="25" t="n">
        <v>10</v>
      </c>
      <c r="O11" s="8" t="inlineStr">
        <is>
          <t>How many new customers you close initially</t>
        </is>
      </c>
    </row>
    <row r="12">
      <c r="A12" t="inlineStr">
        <is>
          <t>Logo Acceleration:</t>
        </is>
      </c>
      <c r="B12" s="27" t="n">
        <v>0.05</v>
      </c>
      <c r="N12" s="28" t="n"/>
      <c r="O12" s="8" t="inlineStr">
        <is>
          <t>Monthly growth in new customer acquisition</t>
        </is>
      </c>
    </row>
    <row r="13">
      <c r="A13" t="inlineStr">
        <is>
          <t>Expansion Rate:</t>
        </is>
      </c>
      <c r="B13" s="27" t="n">
        <v>0.018</v>
      </c>
      <c r="N13" s="28" t="n"/>
      <c r="O13" s="8" t="inlineStr">
        <is>
          <t>% of base that upsells monthly (seats, features)</t>
        </is>
      </c>
    </row>
    <row r="14">
      <c r="A14" t="inlineStr">
        <is>
          <t>Contraction Rate:</t>
        </is>
      </c>
      <c r="B14" s="27" t="n">
        <v>0.006</v>
      </c>
      <c r="N14" s="28" t="n"/>
      <c r="O14" s="8" t="inlineStr">
        <is>
          <t>% of base that downgrades monthly</t>
        </is>
      </c>
    </row>
    <row r="15">
      <c r="A15" t="inlineStr">
        <is>
          <t>Annual Price Increase:</t>
        </is>
      </c>
      <c r="B15" s="27" t="n">
        <v>0.03</v>
      </c>
      <c r="N15" s="28" t="n"/>
      <c r="O15" s="8" t="inlineStr">
        <is>
          <t>Applied pro-rata monthly (3%/12 = 0.25%)</t>
        </is>
      </c>
    </row>
    <row r="17">
      <c r="A17" t="inlineStr">
        <is>
          <t>→ Target Annual Growth:</t>
        </is>
      </c>
      <c r="B17" s="29">
        <f>(N37/$B$8-1)</f>
        <v/>
      </c>
      <c r="N17" s="28" t="n"/>
      <c r="O17" s="8" t="inlineStr">
        <is>
          <t>Calculated based on Dec ending MRR</t>
        </is>
      </c>
    </row>
    <row r="20">
      <c r="A20" s="5" t="inlineStr">
        <is>
          <t>2. REVENUE WATERFALL (The Water Flows Month to Month)</t>
        </is>
      </c>
    </row>
    <row r="22">
      <c r="A22" s="12" t="inlineStr">
        <is>
          <t>Beginning MRR</t>
        </is>
      </c>
      <c r="B22" s="26">
        <f>$B$8</f>
        <v/>
      </c>
      <c r="C22" s="26">
        <f>B37</f>
        <v/>
      </c>
      <c r="D22" s="26">
        <f>C37</f>
        <v/>
      </c>
      <c r="E22" s="26">
        <f>D37</f>
        <v/>
      </c>
      <c r="F22" s="26">
        <f>E37</f>
        <v/>
      </c>
      <c r="G22" s="26">
        <f>F37</f>
        <v/>
      </c>
      <c r="H22" s="26">
        <f>G37</f>
        <v/>
      </c>
      <c r="I22" s="26">
        <f>H37</f>
        <v/>
      </c>
      <c r="J22" s="26">
        <f>I37</f>
        <v/>
      </c>
      <c r="K22" s="26">
        <f>J37</f>
        <v/>
      </c>
      <c r="L22" s="26">
        <f>K37</f>
        <v/>
      </c>
      <c r="M22" s="26">
        <f>L37</f>
        <v/>
      </c>
      <c r="N22" s="26">
        <f>B22</f>
        <v/>
      </c>
      <c r="O22" s="8" t="inlineStr">
        <is>
          <t>Each month starts with last month's ending</t>
        </is>
      </c>
    </row>
    <row r="24">
      <c r="A24" s="13" t="inlineStr">
        <is>
          <t>ADDS (+) - What Grows Your Revenue</t>
        </is>
      </c>
    </row>
    <row r="25">
      <c r="A25" t="inlineStr">
        <is>
          <t xml:space="preserve">  New Customer MRR</t>
        </is>
      </c>
      <c r="B25" s="26">
        <f>$B$11*$B$10</f>
        <v/>
      </c>
      <c r="C25" s="26">
        <f>B25*(1+$B$12)</f>
        <v/>
      </c>
      <c r="D25" s="26">
        <f>C25*(1+$B$12)</f>
        <v/>
      </c>
      <c r="E25" s="26">
        <f>D25*(1+$B$12)</f>
        <v/>
      </c>
      <c r="F25" s="26">
        <f>E25*(1+$B$12)</f>
        <v/>
      </c>
      <c r="G25" s="26">
        <f>F25*(1+$B$12)</f>
        <v/>
      </c>
      <c r="H25" s="26">
        <f>G25*(1+$B$12)</f>
        <v/>
      </c>
      <c r="I25" s="26">
        <f>H25*(1+$B$12)</f>
        <v/>
      </c>
      <c r="J25" s="26">
        <f>I25*(1+$B$12)</f>
        <v/>
      </c>
      <c r="K25" s="26">
        <f>J25*(1+$B$12)</f>
        <v/>
      </c>
      <c r="L25" s="26">
        <f>K25*(1+$B$12)</f>
        <v/>
      </c>
      <c r="M25" s="26">
        <f>L25*(1+$B$12)</f>
        <v/>
      </c>
      <c r="N25" s="26">
        <f>SUM(B25:M25)</f>
        <v/>
      </c>
      <c r="O25" s="8" t="inlineStr">
        <is>
          <t>Grows as you add more sales capacity</t>
        </is>
      </c>
    </row>
    <row r="26">
      <c r="A26" t="inlineStr">
        <is>
          <t xml:space="preserve">  Expansion MRR</t>
        </is>
      </c>
      <c r="B26" s="26">
        <f>B22*$B$13</f>
        <v/>
      </c>
      <c r="C26" s="26">
        <f>C22*$B$13</f>
        <v/>
      </c>
      <c r="D26" s="26">
        <f>D22*$B$13</f>
        <v/>
      </c>
      <c r="E26" s="26">
        <f>E22*$B$13</f>
        <v/>
      </c>
      <c r="F26" s="26">
        <f>F22*$B$13</f>
        <v/>
      </c>
      <c r="G26" s="26">
        <f>G22*$B$13</f>
        <v/>
      </c>
      <c r="H26" s="26">
        <f>H22*$B$13</f>
        <v/>
      </c>
      <c r="I26" s="26">
        <f>I22*$B$13</f>
        <v/>
      </c>
      <c r="J26" s="26">
        <f>J22*$B$13</f>
        <v/>
      </c>
      <c r="K26" s="26">
        <f>K22*$B$13</f>
        <v/>
      </c>
      <c r="L26" s="26">
        <f>L22*$B$13</f>
        <v/>
      </c>
      <c r="M26" s="26">
        <f>M22*$B$13</f>
        <v/>
      </c>
      <c r="N26" s="26">
        <f>SUM(B26:M26)</f>
        <v/>
      </c>
      <c r="O26" s="8" t="inlineStr">
        <is>
          <t>Existing customers buying more (1.8% of base)</t>
        </is>
      </c>
    </row>
    <row r="27">
      <c r="A27" t="inlineStr">
        <is>
          <t xml:space="preserve">  Price Increases</t>
        </is>
      </c>
      <c r="B27" s="26">
        <f>B22*($B$15/12)</f>
        <v/>
      </c>
      <c r="C27" s="26">
        <f>C22*($B$15/12)</f>
        <v/>
      </c>
      <c r="D27" s="26">
        <f>D22*($B$15/12)</f>
        <v/>
      </c>
      <c r="E27" s="26">
        <f>E22*($B$15/12)</f>
        <v/>
      </c>
      <c r="F27" s="26">
        <f>F22*($B$15/12)</f>
        <v/>
      </c>
      <c r="G27" s="26">
        <f>G22*($B$15/12)</f>
        <v/>
      </c>
      <c r="H27" s="26">
        <f>H22*($B$15/12)</f>
        <v/>
      </c>
      <c r="I27" s="26">
        <f>I22*($B$15/12)</f>
        <v/>
      </c>
      <c r="J27" s="26">
        <f>J22*($B$15/12)</f>
        <v/>
      </c>
      <c r="K27" s="26">
        <f>K22*($B$15/12)</f>
        <v/>
      </c>
      <c r="L27" s="26">
        <f>L22*($B$15/12)</f>
        <v/>
      </c>
      <c r="M27" s="26">
        <f>M22*($B$15/12)</f>
        <v/>
      </c>
      <c r="N27" s="26">
        <f>SUM(B27:M27)</f>
        <v/>
      </c>
      <c r="O27" s="8" t="inlineStr">
        <is>
          <t>3% annual = 0.25% monthly compounding</t>
        </is>
      </c>
    </row>
    <row r="28">
      <c r="A28" s="14" t="inlineStr">
        <is>
          <t>Total New MRR</t>
        </is>
      </c>
      <c r="B28" s="30">
        <f>SUM(B25:B27)</f>
        <v/>
      </c>
      <c r="C28" s="30">
        <f>SUM(C25:C27)</f>
        <v/>
      </c>
      <c r="D28" s="30">
        <f>SUM(D25:D27)</f>
        <v/>
      </c>
      <c r="E28" s="30">
        <f>SUM(E25:E27)</f>
        <v/>
      </c>
      <c r="F28" s="30">
        <f>SUM(F25:F27)</f>
        <v/>
      </c>
      <c r="G28" s="30">
        <f>SUM(G25:G27)</f>
        <v/>
      </c>
      <c r="H28" s="30">
        <f>SUM(H25:H27)</f>
        <v/>
      </c>
      <c r="I28" s="30">
        <f>SUM(I25:I27)</f>
        <v/>
      </c>
      <c r="J28" s="30">
        <f>SUM(J25:J27)</f>
        <v/>
      </c>
      <c r="K28" s="30">
        <f>SUM(K25:K27)</f>
        <v/>
      </c>
      <c r="L28" s="30">
        <f>SUM(L25:L27)</f>
        <v/>
      </c>
      <c r="M28" s="30">
        <f>SUM(M25:M27)</f>
        <v/>
      </c>
      <c r="N28" s="30">
        <f>SUM(B28:M28)</f>
        <v/>
      </c>
    </row>
    <row r="30">
      <c r="A30" s="16" t="inlineStr">
        <is>
          <t>SUBTRACTS (-) - What Reduces Your Revenue</t>
        </is>
      </c>
    </row>
    <row r="31">
      <c r="A31" t="inlineStr">
        <is>
          <t xml:space="preserve">  Churned MRR</t>
        </is>
      </c>
      <c r="B31" s="26">
        <f>-B22*$B$9</f>
        <v/>
      </c>
      <c r="C31" s="26">
        <f>-C22*$B$9</f>
        <v/>
      </c>
      <c r="D31" s="26">
        <f>-D22*$B$9</f>
        <v/>
      </c>
      <c r="E31" s="26">
        <f>-E22*$B$9</f>
        <v/>
      </c>
      <c r="F31" s="26">
        <f>-F22*$B$9</f>
        <v/>
      </c>
      <c r="G31" s="26">
        <f>-G22*$B$9</f>
        <v/>
      </c>
      <c r="H31" s="26">
        <f>-H22*$B$9</f>
        <v/>
      </c>
      <c r="I31" s="26">
        <f>-I22*$B$9</f>
        <v/>
      </c>
      <c r="J31" s="26">
        <f>-J22*$B$9</f>
        <v/>
      </c>
      <c r="K31" s="26">
        <f>-K22*$B$9</f>
        <v/>
      </c>
      <c r="L31" s="26">
        <f>-L22*$B$9</f>
        <v/>
      </c>
      <c r="M31" s="26">
        <f>-M22*$B$9</f>
        <v/>
      </c>
      <c r="N31" s="26">
        <f>SUM(B31:M31)</f>
        <v/>
      </c>
      <c r="O31" s="8" t="inlineStr">
        <is>
          <t>3.5% of customers cancel monthly</t>
        </is>
      </c>
    </row>
    <row r="32">
      <c r="A32" t="inlineStr">
        <is>
          <t xml:space="preserve">  Contraction MRR</t>
        </is>
      </c>
      <c r="B32" s="26">
        <f>-B22*$B$14</f>
        <v/>
      </c>
      <c r="C32" s="26">
        <f>-C22*$B$14</f>
        <v/>
      </c>
      <c r="D32" s="26">
        <f>-D22*$B$14</f>
        <v/>
      </c>
      <c r="E32" s="26">
        <f>-E22*$B$14</f>
        <v/>
      </c>
      <c r="F32" s="26">
        <f>-F22*$B$14</f>
        <v/>
      </c>
      <c r="G32" s="26">
        <f>-G22*$B$14</f>
        <v/>
      </c>
      <c r="H32" s="26">
        <f>-H22*$B$14</f>
        <v/>
      </c>
      <c r="I32" s="26">
        <f>-I22*$B$14</f>
        <v/>
      </c>
      <c r="J32" s="26">
        <f>-J22*$B$14</f>
        <v/>
      </c>
      <c r="K32" s="26">
        <f>-K22*$B$14</f>
        <v/>
      </c>
      <c r="L32" s="26">
        <f>-L22*$B$14</f>
        <v/>
      </c>
      <c r="M32" s="26">
        <f>-M22*$B$14</f>
        <v/>
      </c>
      <c r="N32" s="26">
        <f>SUM(B32:M32)</f>
        <v/>
      </c>
      <c r="O32" s="8" t="inlineStr">
        <is>
          <t>0.6% downgrade (fewer seats, lower tier)</t>
        </is>
      </c>
    </row>
    <row r="33">
      <c r="A33" s="17" t="inlineStr">
        <is>
          <t>Total Lost MRR</t>
        </is>
      </c>
      <c r="B33" s="31">
        <f>SUM(B31:B32)</f>
        <v/>
      </c>
      <c r="C33" s="31">
        <f>SUM(C31:C32)</f>
        <v/>
      </c>
      <c r="D33" s="31">
        <f>SUM(D31:D32)</f>
        <v/>
      </c>
      <c r="E33" s="31">
        <f>SUM(E31:E32)</f>
        <v/>
      </c>
      <c r="F33" s="31">
        <f>SUM(F31:F32)</f>
        <v/>
      </c>
      <c r="G33" s="31">
        <f>SUM(G31:G32)</f>
        <v/>
      </c>
      <c r="H33" s="31">
        <f>SUM(H31:H32)</f>
        <v/>
      </c>
      <c r="I33" s="31">
        <f>SUM(I31:I32)</f>
        <v/>
      </c>
      <c r="J33" s="31">
        <f>SUM(J31:J32)</f>
        <v/>
      </c>
      <c r="K33" s="31">
        <f>SUM(K31:K32)</f>
        <v/>
      </c>
      <c r="L33" s="31">
        <f>SUM(L31:L32)</f>
        <v/>
      </c>
      <c r="M33" s="31">
        <f>SUM(M31:M32)</f>
        <v/>
      </c>
      <c r="N33" s="31">
        <f>SUM(B33:M33)</f>
        <v/>
      </c>
    </row>
    <row r="35">
      <c r="A35" s="3" t="inlineStr">
        <is>
          <t>Net New MRR</t>
        </is>
      </c>
      <c r="B35" s="32">
        <f>B28+B33</f>
        <v/>
      </c>
      <c r="C35" s="32">
        <f>C28+C33</f>
        <v/>
      </c>
      <c r="D35" s="32">
        <f>D28+D33</f>
        <v/>
      </c>
      <c r="E35" s="32">
        <f>E28+E33</f>
        <v/>
      </c>
      <c r="F35" s="32">
        <f>F28+F33</f>
        <v/>
      </c>
      <c r="G35" s="32">
        <f>G28+G33</f>
        <v/>
      </c>
      <c r="H35" s="32">
        <f>H28+H33</f>
        <v/>
      </c>
      <c r="I35" s="32">
        <f>I28+I33</f>
        <v/>
      </c>
      <c r="J35" s="32">
        <f>J28+J33</f>
        <v/>
      </c>
      <c r="K35" s="32">
        <f>K28+K33</f>
        <v/>
      </c>
      <c r="L35" s="32">
        <f>L28+L33</f>
        <v/>
      </c>
      <c r="M35" s="32">
        <f>M28+M33</f>
        <v/>
      </c>
      <c r="N35" s="32">
        <f>SUM(B35:M35)</f>
        <v/>
      </c>
      <c r="O35" s="8" t="inlineStr">
        <is>
          <t>Adds minus Subtracts = Net Change</t>
        </is>
      </c>
    </row>
    <row r="37">
      <c r="A37" s="20" t="inlineStr">
        <is>
          <t>Ending MRR</t>
        </is>
      </c>
      <c r="B37" s="33">
        <f>B22+B35</f>
        <v/>
      </c>
      <c r="C37" s="33">
        <f>C22+C35</f>
        <v/>
      </c>
      <c r="D37" s="33">
        <f>D22+D35</f>
        <v/>
      </c>
      <c r="E37" s="33">
        <f>E22+E35</f>
        <v/>
      </c>
      <c r="F37" s="33">
        <f>F22+F35</f>
        <v/>
      </c>
      <c r="G37" s="33">
        <f>G22+G35</f>
        <v/>
      </c>
      <c r="H37" s="33">
        <f>H22+H35</f>
        <v/>
      </c>
      <c r="I37" s="33">
        <f>I22+I35</f>
        <v/>
      </c>
      <c r="J37" s="33">
        <f>J22+J35</f>
        <v/>
      </c>
      <c r="K37" s="33">
        <f>K22+K35</f>
        <v/>
      </c>
      <c r="L37" s="33">
        <f>L22+L35</f>
        <v/>
      </c>
      <c r="M37" s="33">
        <f>M22+M35</f>
        <v/>
      </c>
      <c r="N37" s="33">
        <f>M37</f>
        <v/>
      </c>
      <c r="O37" s="8" t="inlineStr">
        <is>
          <t>This becomes next month's Beginning MRR</t>
        </is>
      </c>
    </row>
    <row r="40">
      <c r="A40" s="5" t="inlineStr">
        <is>
          <t>3. TIMING ADJUSTMENTS (Reality Check)</t>
        </is>
      </c>
    </row>
    <row r="42">
      <c r="A42" t="inlineStr">
        <is>
          <t>Seasonality Factor</t>
        </is>
      </c>
      <c r="B42" s="22" t="n">
        <v>0.9399999999999999</v>
      </c>
      <c r="C42" s="22" t="n">
        <v>0.92</v>
      </c>
      <c r="D42" s="22" t="n">
        <v>1.01</v>
      </c>
      <c r="E42" s="22" t="n">
        <v>0.99</v>
      </c>
      <c r="F42" s="22" t="n">
        <v>0.98</v>
      </c>
      <c r="G42" s="22" t="n">
        <v>1.03</v>
      </c>
      <c r="H42" s="22" t="n">
        <v>0.96</v>
      </c>
      <c r="I42" s="22" t="n">
        <v>1</v>
      </c>
      <c r="J42" s="22" t="n">
        <v>1.02</v>
      </c>
      <c r="K42" s="22" t="n">
        <v>1.04</v>
      </c>
      <c r="L42" s="22" t="n">
        <v>1.07</v>
      </c>
      <c r="M42" s="22" t="n">
        <v>1.12</v>
      </c>
      <c r="N42" s="23">
        <f>AVERAGE(B42:M42)</f>
        <v/>
      </c>
      <c r="O42" s="8" t="inlineStr">
        <is>
          <t>Q1 slow, Q4 strong (holidays, year-end budgets)</t>
        </is>
      </c>
    </row>
    <row r="43">
      <c r="A43" t="inlineStr">
        <is>
          <t>Implementation Delays</t>
        </is>
      </c>
      <c r="B43" s="25" t="n">
        <v>-3000</v>
      </c>
      <c r="C43" s="25" t="n">
        <v>-3200</v>
      </c>
      <c r="D43" s="25" t="n">
        <v>-3500</v>
      </c>
      <c r="E43" s="25" t="n">
        <v>-3400</v>
      </c>
      <c r="F43" s="25" t="n">
        <v>-3800</v>
      </c>
      <c r="G43" s="25" t="n">
        <v>-4200</v>
      </c>
      <c r="H43" s="25" t="n">
        <v>-3900</v>
      </c>
      <c r="I43" s="25" t="n">
        <v>-4300</v>
      </c>
      <c r="J43" s="25" t="n">
        <v>-4700</v>
      </c>
      <c r="K43" s="25" t="n">
        <v>-5000</v>
      </c>
      <c r="L43" s="25" t="n">
        <v>-5500</v>
      </c>
      <c r="M43" s="25" t="n">
        <v>-6000</v>
      </c>
      <c r="N43" s="26">
        <f>SUM(B43:M43)</f>
        <v/>
      </c>
      <c r="O43" s="8" t="inlineStr">
        <is>
          <t>New customers take time to onboard</t>
        </is>
      </c>
    </row>
    <row r="44">
      <c r="A44" t="inlineStr">
        <is>
          <t>Rev Recognition Adj</t>
        </is>
      </c>
      <c r="B44" s="25" t="n">
        <v>2200</v>
      </c>
      <c r="C44" s="25" t="n">
        <v>2400</v>
      </c>
      <c r="D44" s="25" t="n">
        <v>2600</v>
      </c>
      <c r="E44" s="25" t="n">
        <v>2500</v>
      </c>
      <c r="F44" s="25" t="n">
        <v>2800</v>
      </c>
      <c r="G44" s="25" t="n">
        <v>3000</v>
      </c>
      <c r="H44" s="25" t="n">
        <v>2700</v>
      </c>
      <c r="I44" s="25" t="n">
        <v>3000</v>
      </c>
      <c r="J44" s="25" t="n">
        <v>3300</v>
      </c>
      <c r="K44" s="25" t="n">
        <v>3500</v>
      </c>
      <c r="L44" s="25" t="n">
        <v>3800</v>
      </c>
      <c r="M44" s="25" t="n">
        <v>4000</v>
      </c>
      <c r="N44" s="26">
        <f>SUM(B44:M44)</f>
        <v/>
      </c>
      <c r="O44" s="8" t="inlineStr">
        <is>
          <t>Backlog converting to revenue</t>
        </is>
      </c>
    </row>
    <row r="45">
      <c r="A45" t="inlineStr">
        <is>
          <t>Sales Ramp Impact</t>
        </is>
      </c>
      <c r="B45" s="25" t="n">
        <v>2000</v>
      </c>
      <c r="C45" s="25" t="n">
        <v>2500</v>
      </c>
      <c r="D45" s="25" t="n">
        <v>3000</v>
      </c>
      <c r="E45" s="25" t="n">
        <v>3500</v>
      </c>
      <c r="F45" s="25" t="n">
        <v>4000</v>
      </c>
      <c r="G45" s="25" t="n">
        <v>4500</v>
      </c>
      <c r="H45" s="25" t="n">
        <v>5000</v>
      </c>
      <c r="I45" s="25" t="n">
        <v>5500</v>
      </c>
      <c r="J45" s="25" t="n">
        <v>6000</v>
      </c>
      <c r="K45" s="25" t="n">
        <v>6500</v>
      </c>
      <c r="L45" s="25" t="n">
        <v>7000</v>
      </c>
      <c r="M45" s="25" t="n">
        <v>7500</v>
      </c>
      <c r="N45" s="26">
        <f>SUM(B45:M45)</f>
        <v/>
      </c>
      <c r="O45" s="8" t="inlineStr">
        <is>
          <t>New sales reps hitting quota over time</t>
        </is>
      </c>
    </row>
    <row r="47">
      <c r="A47" s="20" t="inlineStr">
        <is>
          <t>Monthly Revenue</t>
        </is>
      </c>
      <c r="B47" s="33">
        <f>(B37*B42)+B43+B44+B45</f>
        <v/>
      </c>
      <c r="C47" s="33">
        <f>(C37*C42)+C43+C44+C45</f>
        <v/>
      </c>
      <c r="D47" s="33">
        <f>(D37*D42)+D43+D44+D45</f>
        <v/>
      </c>
      <c r="E47" s="33">
        <f>(E37*E42)+E43+E44+E45</f>
        <v/>
      </c>
      <c r="F47" s="33">
        <f>(F37*F42)+F43+F44+F45</f>
        <v/>
      </c>
      <c r="G47" s="33">
        <f>(G37*G42)+G43+G44+G45</f>
        <v/>
      </c>
      <c r="H47" s="33">
        <f>(H37*H42)+H43+H44+H45</f>
        <v/>
      </c>
      <c r="I47" s="33">
        <f>(I37*I42)+I43+I44+I45</f>
        <v/>
      </c>
      <c r="J47" s="33">
        <f>(J37*J42)+J43+J44+J45</f>
        <v/>
      </c>
      <c r="K47" s="33">
        <f>(K37*K42)+K43+K44+K45</f>
        <v/>
      </c>
      <c r="L47" s="33">
        <f>(L37*L42)+L43+L44+L45</f>
        <v/>
      </c>
      <c r="M47" s="33">
        <f>(M37*M42)+M43+M44+M45</f>
        <v/>
      </c>
      <c r="N47" s="33">
        <f>SUM(B47:M47)</f>
        <v/>
      </c>
      <c r="O47" s="8" t="inlineStr">
        <is>
          <t>What you actually recognize in accounting</t>
        </is>
      </c>
    </row>
    <row r="50">
      <c r="A50" s="5" t="inlineStr">
        <is>
          <t>4. KEY PERFORMANCE METRICS</t>
        </is>
      </c>
    </row>
    <row r="52">
      <c r="A52" t="inlineStr">
        <is>
          <t>MoM Growth %</t>
        </is>
      </c>
      <c r="B52" t="inlineStr">
        <is>
          <t>-</t>
        </is>
      </c>
      <c r="C52" s="29">
        <f>(C37-B37)/B37</f>
        <v/>
      </c>
      <c r="D52" s="29">
        <f>(D37-C37)/C37</f>
        <v/>
      </c>
      <c r="E52" s="29">
        <f>(E37-D37)/D37</f>
        <v/>
      </c>
      <c r="F52" s="29">
        <f>(F37-E37)/E37</f>
        <v/>
      </c>
      <c r="G52" s="29">
        <f>(G37-F37)/F37</f>
        <v/>
      </c>
      <c r="H52" s="29">
        <f>(H37-G37)/G37</f>
        <v/>
      </c>
      <c r="I52" s="29">
        <f>(I37-H37)/H37</f>
        <v/>
      </c>
      <c r="J52" s="29">
        <f>(J37-I37)/I37</f>
        <v/>
      </c>
      <c r="K52" s="29">
        <f>(K37-J37)/J37</f>
        <v/>
      </c>
      <c r="L52" s="29">
        <f>(L37-K37)/K37</f>
        <v/>
      </c>
      <c r="M52" s="29">
        <f>(M37-L37)/L37</f>
        <v/>
      </c>
      <c r="N52" s="29">
        <f>(M37-B22)/B22</f>
        <v/>
      </c>
      <c r="O52" s="8" t="inlineStr">
        <is>
          <t>Month over month MRR growth</t>
        </is>
      </c>
    </row>
    <row r="53">
      <c r="A53" t="inlineStr">
        <is>
          <t>Net Dollar Retention</t>
        </is>
      </c>
      <c r="B53" t="inlineStr">
        <is>
          <t>-</t>
        </is>
      </c>
      <c r="C53" s="29">
        <f>(B37+C26+C32)/B37</f>
        <v/>
      </c>
      <c r="D53" s="29">
        <f>(C37+D26+D32)/C37</f>
        <v/>
      </c>
      <c r="E53" s="29">
        <f>(D37+E26+E32)/D37</f>
        <v/>
      </c>
      <c r="F53" s="29">
        <f>(E37+F26+F32)/E37</f>
        <v/>
      </c>
      <c r="G53" s="29">
        <f>(F37+G26+G32)/F37</f>
        <v/>
      </c>
      <c r="H53" s="29">
        <f>(G37+H26+H32)/G37</f>
        <v/>
      </c>
      <c r="I53" s="29">
        <f>(H37+I26+I32)/H37</f>
        <v/>
      </c>
      <c r="J53" s="29">
        <f>(I37+J26+J32)/I37</f>
        <v/>
      </c>
      <c r="K53" s="29">
        <f>(J37+K26+K32)/J37</f>
        <v/>
      </c>
      <c r="L53" s="29">
        <f>(K37+L26+L32)/K37</f>
        <v/>
      </c>
      <c r="M53" s="29">
        <f>(L37+M26+M32)/L37</f>
        <v/>
      </c>
      <c r="N53" s="29">
        <f>AVERAGE(C53:M53)</f>
        <v/>
      </c>
      <c r="O53" s="8" t="inlineStr">
        <is>
          <t>Expansion minus contraction from existing base</t>
        </is>
      </c>
    </row>
    <row r="54">
      <c r="A54" t="inlineStr">
        <is>
          <t>Gross Dollar Retention</t>
        </is>
      </c>
      <c r="B54" t="inlineStr">
        <is>
          <t>-</t>
        </is>
      </c>
      <c r="C54" s="29">
        <f>(B37+C31+C32)/B37</f>
        <v/>
      </c>
      <c r="D54" s="29">
        <f>(C37+D31+D32)/C37</f>
        <v/>
      </c>
      <c r="E54" s="29">
        <f>(D37+E31+E32)/D37</f>
        <v/>
      </c>
      <c r="F54" s="29">
        <f>(E37+F31+F32)/E37</f>
        <v/>
      </c>
      <c r="G54" s="29">
        <f>(F37+G31+G32)/F37</f>
        <v/>
      </c>
      <c r="H54" s="29">
        <f>(G37+H31+H32)/G37</f>
        <v/>
      </c>
      <c r="I54" s="29">
        <f>(H37+I31+I32)/H37</f>
        <v/>
      </c>
      <c r="J54" s="29">
        <f>(I37+J31+J32)/I37</f>
        <v/>
      </c>
      <c r="K54" s="29">
        <f>(J37+K31+K32)/J37</f>
        <v/>
      </c>
      <c r="L54" s="29">
        <f>(K37+L31+L32)/K37</f>
        <v/>
      </c>
      <c r="M54" s="29">
        <f>(L37+M31+M32)/L37</f>
        <v/>
      </c>
      <c r="N54" s="29">
        <f>AVERAGE(C54:M54)</f>
        <v/>
      </c>
      <c r="O54" s="8" t="inlineStr">
        <is>
          <t>What % of revenue you retain (before expansion)</t>
        </is>
      </c>
    </row>
    <row r="55">
      <c r="A55" t="inlineStr">
        <is>
          <t>ARR (Annual Run Rate)</t>
        </is>
      </c>
      <c r="B55" s="26">
        <f>B37*12</f>
        <v/>
      </c>
      <c r="C55" s="26">
        <f>C37*12</f>
        <v/>
      </c>
      <c r="D55" s="26">
        <f>D37*12</f>
        <v/>
      </c>
      <c r="E55" s="26">
        <f>E37*12</f>
        <v/>
      </c>
      <c r="F55" s="26">
        <f>F37*12</f>
        <v/>
      </c>
      <c r="G55" s="26">
        <f>G37*12</f>
        <v/>
      </c>
      <c r="H55" s="26">
        <f>H37*12</f>
        <v/>
      </c>
      <c r="I55" s="26">
        <f>I37*12</f>
        <v/>
      </c>
      <c r="J55" s="26">
        <f>J37*12</f>
        <v/>
      </c>
      <c r="K55" s="26">
        <f>K37*12</f>
        <v/>
      </c>
      <c r="L55" s="26">
        <f>L37*12</f>
        <v/>
      </c>
      <c r="M55" s="26">
        <f>M37*12</f>
        <v/>
      </c>
      <c r="N55" s="26">
        <f>N37*12</f>
        <v/>
      </c>
      <c r="O55" s="8" t="inlineStr">
        <is>
          <t>MRR × 12</t>
        </is>
      </c>
    </row>
    <row r="56">
      <c r="A56" t="inlineStr">
        <is>
          <t>Cumulative Revenue YTD</t>
        </is>
      </c>
      <c r="B56" s="26">
        <f>B47</f>
        <v/>
      </c>
      <c r="C56" s="26">
        <f>B56+C47</f>
        <v/>
      </c>
      <c r="D56" s="26">
        <f>C56+D47</f>
        <v/>
      </c>
      <c r="E56" s="26">
        <f>D56+E47</f>
        <v/>
      </c>
      <c r="F56" s="26">
        <f>E56+F47</f>
        <v/>
      </c>
      <c r="G56" s="26">
        <f>F56+G47</f>
        <v/>
      </c>
      <c r="H56" s="26">
        <f>G56+H47</f>
        <v/>
      </c>
      <c r="I56" s="26">
        <f>H56+I47</f>
        <v/>
      </c>
      <c r="J56" s="26">
        <f>I56+J47</f>
        <v/>
      </c>
      <c r="K56" s="26">
        <f>J56+K47</f>
        <v/>
      </c>
      <c r="L56" s="26">
        <f>K56+L47</f>
        <v/>
      </c>
      <c r="M56" s="26">
        <f>L56+M47</f>
        <v/>
      </c>
      <c r="N56" s="26">
        <f>M56</f>
        <v/>
      </c>
      <c r="O56" s="8" t="inlineStr">
        <is>
          <t>Running total of revenue recognized</t>
        </is>
      </c>
    </row>
    <row r="57">
      <c r="A57" t="inlineStr">
        <is>
          <t>New Logos Added</t>
        </is>
      </c>
      <c r="B57" s="24">
        <f>B25/$B$10</f>
        <v/>
      </c>
      <c r="C57" s="24">
        <f>C25/$B$10</f>
        <v/>
      </c>
      <c r="D57" s="24">
        <f>D25/$B$10</f>
        <v/>
      </c>
      <c r="E57" s="24">
        <f>E25/$B$10</f>
        <v/>
      </c>
      <c r="F57" s="24">
        <f>F25/$B$10</f>
        <v/>
      </c>
      <c r="G57" s="24">
        <f>G25/$B$10</f>
        <v/>
      </c>
      <c r="H57" s="24">
        <f>H25/$B$10</f>
        <v/>
      </c>
      <c r="I57" s="24">
        <f>I25/$B$10</f>
        <v/>
      </c>
      <c r="J57" s="24">
        <f>J25/$B$10</f>
        <v/>
      </c>
      <c r="K57" s="24">
        <f>K25/$B$10</f>
        <v/>
      </c>
      <c r="L57" s="24">
        <f>L25/$B$10</f>
        <v/>
      </c>
      <c r="M57" s="24">
        <f>M25/$B$10</f>
        <v/>
      </c>
      <c r="N57" s="24">
        <f>SUM(B57:M57)</f>
        <v/>
      </c>
      <c r="O57" s="8" t="inlineStr">
        <is>
          <t>Number of new customers closed</t>
        </is>
      </c>
    </row>
    <row r="58">
      <c r="A58" t="inlineStr">
        <is>
          <t>Avg MRR per Customer</t>
        </is>
      </c>
      <c r="B58" s="26">
        <f>B37/SUM($B$57:B57)</f>
        <v/>
      </c>
      <c r="C58" s="26">
        <f>C37/SUM($B$57:C57)</f>
        <v/>
      </c>
      <c r="D58" s="26">
        <f>D37/SUM($B$57:D57)</f>
        <v/>
      </c>
      <c r="E58" s="26">
        <f>E37/SUM($B$57:E57)</f>
        <v/>
      </c>
      <c r="F58" s="26">
        <f>F37/SUM($B$57:F57)</f>
        <v/>
      </c>
      <c r="G58" s="26">
        <f>G37/SUM($B$57:G57)</f>
        <v/>
      </c>
      <c r="H58" s="26">
        <f>H37/SUM($B$57:H57)</f>
        <v/>
      </c>
      <c r="I58" s="26">
        <f>I37/SUM($B$57:I57)</f>
        <v/>
      </c>
      <c r="J58" s="26">
        <f>J37/SUM($B$57:J57)</f>
        <v/>
      </c>
      <c r="K58" s="26">
        <f>K37/SUM($B$57:K57)</f>
        <v/>
      </c>
      <c r="L58" s="26">
        <f>L37/SUM($B$57:L57)</f>
        <v/>
      </c>
      <c r="M58" s="26">
        <f>M37/SUM($B$57:M57)</f>
        <v/>
      </c>
      <c r="N58" s="26">
        <f>N37/N57</f>
        <v/>
      </c>
      <c r="O58" s="8" t="inlineStr">
        <is>
          <t>Total MRR divided by total customers</t>
        </is>
      </c>
    </row>
  </sheetData>
  <mergeCells count="8">
    <mergeCell ref="A20:O20"/>
    <mergeCell ref="A24:O24"/>
    <mergeCell ref="A2:O2"/>
    <mergeCell ref="A1:O1"/>
    <mergeCell ref="A6:O6"/>
    <mergeCell ref="A40:O40"/>
    <mergeCell ref="A50:O50"/>
    <mergeCell ref="A30:O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2025-11-21T14:02:58Z</dcterms:created>
  <dcterms:modified xmlns:dcterms="http://purl.org/dc/terms/" xmlns:xsi="http://www.w3.org/2001/XMLSchema-instance" xsi:type="dcterms:W3CDTF">2025-11-21T14:05:17Z</dcterms:modified>
</cp:coreProperties>
</file>